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f0c2b663dc1d269b/1. งาน ตม.จว.ปทุมธานี 2568/ITA/ITA 2568/O11 แผนการใช้จ่ายงบประมาณ/Excel/"/>
    </mc:Choice>
  </mc:AlternateContent>
  <xr:revisionPtr revIDLastSave="152" documentId="8_{86DBB2CC-B023-42BA-A6C7-0BB46766A3E2}" xr6:coauthVersionLast="47" xr6:coauthVersionMax="47" xr10:uidLastSave="{7565A3CB-D642-4C94-A656-FC88671C94D2}"/>
  <bookViews>
    <workbookView xWindow="360" yWindow="600" windowWidth="28440" windowHeight="14880" xr2:uid="{00000000-000D-0000-FFFF-FFFF00000000}"/>
  </bookViews>
  <sheets>
    <sheet name="รวมแผนการใช้จ่าย 3 หน้า" sheetId="11" r:id="rId1"/>
  </sheets>
  <definedNames>
    <definedName name="_xlnm.Print_Area" localSheetId="0">'รวมแผนการใช้จ่าย 3 หน้า'!$A$1:$J$108</definedName>
  </definedNames>
  <calcPr calcId="191029"/>
</workbook>
</file>

<file path=xl/calcChain.xml><?xml version="1.0" encoding="utf-8"?>
<calcChain xmlns="http://schemas.openxmlformats.org/spreadsheetml/2006/main">
  <c r="D85" i="11" l="1"/>
  <c r="D86" i="11"/>
  <c r="D92" i="11"/>
  <c r="D13" i="11"/>
  <c r="D84" i="11"/>
  <c r="D83" i="11"/>
  <c r="D21" i="11" l="1"/>
  <c r="D20" i="11"/>
  <c r="D82" i="11"/>
  <c r="M86" i="11" s="1"/>
  <c r="D91" i="11"/>
  <c r="D18" i="11"/>
  <c r="D11" i="11"/>
  <c r="D10" i="11" s="1"/>
  <c r="D17" i="11" l="1"/>
  <c r="D25" i="11" s="1"/>
  <c r="D96" i="11"/>
  <c r="D47" i="11" l="1"/>
</calcChain>
</file>

<file path=xl/sharedStrings.xml><?xml version="1.0" encoding="utf-8"?>
<sst xmlns="http://schemas.openxmlformats.org/spreadsheetml/2006/main" count="208" uniqueCount="53">
  <si>
    <t>ที่</t>
  </si>
  <si>
    <t>เป้าหมาย/วิธีดำเนินการ</t>
  </si>
  <si>
    <t>สตช.</t>
  </si>
  <si>
    <t>หน่วยงานภาครัฐ</t>
  </si>
  <si>
    <t>ภาคเอกชน</t>
  </si>
  <si>
    <t>อปท.</t>
  </si>
  <si>
    <t>อื่นๆ</t>
  </si>
  <si>
    <t>ระยะเวลาดำเนินการ</t>
  </si>
  <si>
    <t>ผลที่คาดว่าจะได้รับ</t>
  </si>
  <si>
    <t>ค่าสาธารณูปโภค</t>
  </si>
  <si>
    <t>ดำเนินการเบิกจ่ายตามขั้นตอน/ไตรมาส</t>
  </si>
  <si>
    <t>แผนงานบุคลากรภาครัฐ</t>
  </si>
  <si>
    <t>เบิกจ่ายให้เป็นไปตามวัตถุประสงค์</t>
  </si>
  <si>
    <t>ค่าตอบแทน ค่าใช้สอย และค่าวัสดุ</t>
  </si>
  <si>
    <t>ค่าเช่าบ้าน (ค่าเช่าซื้อ)</t>
  </si>
  <si>
    <t>ค่าธรรมเนียมตรวจคนเข้าเมืองเพื่อเสริมงบประมาณรายจ่ายประจำปีงบประมาณ พ.ศ.2567 ขยายใช้ถึง 30 ก.ย.68</t>
  </si>
  <si>
    <t>ชื่อโครงการ/กิจกรรม</t>
  </si>
  <si>
    <t>จำนวนงบประมาณ/แหล่งที่จัดสรร/สนับสนุน</t>
  </si>
  <si>
    <t>ต.ค.67 - มี.ค.68</t>
  </si>
  <si>
    <t>แผนการใช้จ่ายงบประมาณ</t>
  </si>
  <si>
    <t>โครงการ : การรักษาความสงบเรียบร้อยและความมั่นคงภายในประเทศ</t>
  </si>
  <si>
    <t>กิจกรรม : การตรวจสอบ คัดกรอง ปราบปรามคนต่างด้าวที่ไม่พึงปรารถนา</t>
  </si>
  <si>
    <t>งบประมาณรายจ่ายประจำปีงบประมาณ พ.ศ.2568</t>
  </si>
  <si>
    <t>ต.ค.67 - ก.ย.68</t>
  </si>
  <si>
    <t>ทราบ</t>
  </si>
  <si>
    <t>ประจำปีงบประมาณ พ.ศ.2568 ไตรมาสที่ 1 ถึง ไตรมาสที่ 4 (ตุลาคม 2567 - กันยายน 2568)</t>
  </si>
  <si>
    <t>-</t>
  </si>
  <si>
    <t>ว่าที่ พ.ต.อ.</t>
  </si>
  <si>
    <t>( ดุสิต  จิตรขุนทด )</t>
  </si>
  <si>
    <t>ผกก.ตม.จว.ปทุมธานี บก.ตม.3</t>
  </si>
  <si>
    <t>ตรวจคนเข้าเมืองจังหวัดปทุมธานี</t>
  </si>
  <si>
    <t>ม.ค.68 - ก.ย.68</t>
  </si>
  <si>
    <t>รวมเป็นเงินทั้งสิ้น</t>
  </si>
  <si>
    <t>พ.ย.67 - ก.พ.68</t>
  </si>
  <si>
    <t>ต.ค.67 - ธ.ค.67</t>
  </si>
  <si>
    <t>ข้อมูล ณ วันที่ 1 เม.ย.68</t>
  </si>
  <si>
    <t xml:space="preserve"> 1.1.1 ค่าเช่าเครื่องถ่ายเอกสาร</t>
  </si>
  <si>
    <t xml:space="preserve"> 1.1.2 ค่าซ่อมรถยนต์ของทางราชการ 2 คัน</t>
  </si>
  <si>
    <t xml:space="preserve"> 1.1.3 ค่าน้ำมันเชื้อเพลิง</t>
  </si>
  <si>
    <t xml:space="preserve"> 1.2.1 ค่าอินเตอร์เน็ตความเร็วสูง 3 วงจร</t>
  </si>
  <si>
    <t xml:space="preserve"> 1.2.2 ค่าอินเตอร์เน็ตความเร็วสูงเพิ่มเติม 1 วงจร</t>
  </si>
  <si>
    <t xml:space="preserve"> 1.2.3 ค่าโทรศัพท์</t>
  </si>
  <si>
    <t xml:space="preserve"> 1.2.4 ค่าน้ำประปา</t>
  </si>
  <si>
    <t xml:space="preserve"> 3.1.1 ค่าจ้างเหมาทำความสะอาดอาคารที่ทำการฯ</t>
  </si>
  <si>
    <t xml:space="preserve"> 3.1.3 ค่าอาหารผู้ต้องกัก</t>
  </si>
  <si>
    <t xml:space="preserve"> 3.1.4 ค่าวัสดุน้ำมันเชื้อเพลิง</t>
  </si>
  <si>
    <t xml:space="preserve"> 3.1.5 วัสดุสำนักงาน 28 รายการ</t>
  </si>
  <si>
    <t xml:space="preserve"> 3.2.1 ค่าไฟฟ้า</t>
  </si>
  <si>
    <t xml:space="preserve"> 3.1.2 ค่าจ้างเหมาทำความสะอาดอาคารอเนกประสงค์ฯ</t>
  </si>
  <si>
    <t>มี.ค.68 - เม.ย.68</t>
  </si>
  <si>
    <t xml:space="preserve"> 3.2.2 ค่าน้ำประปา</t>
  </si>
  <si>
    <t>ต.ค.67 - ม.ค.68</t>
  </si>
  <si>
    <t>ธ.ค.67 - ก.พ.68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</si>
</sst>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charset val="222"/>
      <scheme val="minor"/>
    </font>
    <font>
      <sz val="8"/>
      <name val="Calibri"/>
      <family val="2"/>
      <charset val="222"/>
      <scheme val="minor"/>
    </font>
    <font>
      <b/>
      <sz val="16"/>
      <color theme="1"/>
      <name val="TH SarabunIT๙"/>
      <family val="2"/>
    </font>
    <font>
      <sz val="16"/>
      <color theme="1"/>
      <name val="TH SarabunIT๙"/>
      <family val="2"/>
    </font>
    <font>
      <b/>
      <sz val="16"/>
      <color theme="0"/>
      <name val="TH SarabunIT๙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3" fillId="0" borderId="1" xfId="0" quotePrefix="1" applyFont="1" applyBorder="1" applyAlignment="1">
      <alignment vertical="center"/>
    </xf>
    <xf numFmtId="0" fontId="3" fillId="0" borderId="1" xfId="0" quotePrefix="1" applyFont="1" applyBorder="1" applyAlignment="1">
      <alignment vertical="center" shrinkToFit="1"/>
    </xf>
    <xf numFmtId="0" fontId="3" fillId="0" borderId="0" xfId="0" applyFont="1" applyAlignment="1">
      <alignment vertical="top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vertical="top"/>
    </xf>
    <xf numFmtId="0" fontId="2" fillId="0" borderId="1" xfId="0" applyFont="1" applyBorder="1" applyAlignment="1">
      <alignment vertical="top"/>
    </xf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vertical="top"/>
    </xf>
    <xf numFmtId="4" fontId="3" fillId="0" borderId="1" xfId="0" applyNumberFormat="1" applyFont="1" applyBorder="1" applyAlignment="1">
      <alignment vertical="top"/>
    </xf>
    <xf numFmtId="4" fontId="2" fillId="0" borderId="1" xfId="0" applyNumberFormat="1" applyFont="1" applyBorder="1" applyAlignment="1">
      <alignment vertical="top"/>
    </xf>
    <xf numFmtId="0" fontId="2" fillId="0" borderId="1" xfId="0" applyFont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/>
    </xf>
    <xf numFmtId="0" fontId="4" fillId="2" borderId="1" xfId="0" applyFont="1" applyFill="1" applyBorder="1" applyAlignment="1">
      <alignment horizontal="center" vertical="top" wrapText="1"/>
    </xf>
    <xf numFmtId="0" fontId="3" fillId="0" borderId="0" xfId="0" applyFont="1" applyAlignment="1">
      <alignment horizontal="right" vertical="top"/>
    </xf>
    <xf numFmtId="0" fontId="3" fillId="0" borderId="1" xfId="0" quotePrefix="1" applyFont="1" applyBorder="1" applyAlignment="1">
      <alignment horizontal="center" vertical="top"/>
    </xf>
    <xf numFmtId="0" fontId="2" fillId="0" borderId="1" xfId="0" quotePrefix="1" applyFont="1" applyBorder="1" applyAlignment="1">
      <alignment horizontal="center" vertical="top"/>
    </xf>
    <xf numFmtId="0" fontId="2" fillId="0" borderId="2" xfId="0" applyFont="1" applyBorder="1" applyAlignment="1">
      <alignment horizontal="center" vertical="top"/>
    </xf>
    <xf numFmtId="0" fontId="3" fillId="0" borderId="0" xfId="0" applyFont="1"/>
    <xf numFmtId="0" fontId="2" fillId="3" borderId="1" xfId="0" applyFont="1" applyFill="1" applyBorder="1" applyAlignment="1">
      <alignment horizontal="center" vertical="top"/>
    </xf>
    <xf numFmtId="4" fontId="2" fillId="3" borderId="1" xfId="0" applyNumberFormat="1" applyFont="1" applyFill="1" applyBorder="1" applyAlignment="1">
      <alignment vertical="top"/>
    </xf>
    <xf numFmtId="0" fontId="2" fillId="3" borderId="1" xfId="0" applyFont="1" applyFill="1" applyBorder="1" applyAlignment="1">
      <alignment vertical="top"/>
    </xf>
    <xf numFmtId="0" fontId="3" fillId="3" borderId="1" xfId="0" applyFont="1" applyFill="1" applyBorder="1" applyAlignment="1">
      <alignment horizontal="center" vertical="top"/>
    </xf>
    <xf numFmtId="0" fontId="2" fillId="3" borderId="1" xfId="0" quotePrefix="1" applyFont="1" applyFill="1" applyBorder="1" applyAlignment="1">
      <alignment horizontal="center" vertical="top"/>
    </xf>
    <xf numFmtId="0" fontId="3" fillId="3" borderId="1" xfId="0" applyFont="1" applyFill="1" applyBorder="1" applyAlignment="1">
      <alignment vertical="top"/>
    </xf>
    <xf numFmtId="4" fontId="2" fillId="4" borderId="6" xfId="0" applyNumberFormat="1" applyFont="1" applyFill="1" applyBorder="1" applyAlignment="1">
      <alignment vertical="top"/>
    </xf>
    <xf numFmtId="0" fontId="2" fillId="4" borderId="6" xfId="0" quotePrefix="1" applyFont="1" applyFill="1" applyBorder="1" applyAlignment="1">
      <alignment horizontal="center" vertical="top"/>
    </xf>
    <xf numFmtId="4" fontId="3" fillId="0" borderId="0" xfId="0" applyNumberFormat="1" applyFont="1" applyAlignment="1">
      <alignment vertical="top"/>
    </xf>
    <xf numFmtId="0" fontId="2" fillId="0" borderId="1" xfId="0" applyFont="1" applyBorder="1" applyAlignment="1">
      <alignment horizontal="left" vertical="top"/>
    </xf>
    <xf numFmtId="0" fontId="2" fillId="3" borderId="1" xfId="0" applyFont="1" applyFill="1" applyBorder="1" applyAlignment="1">
      <alignment horizontal="left" vertical="top"/>
    </xf>
    <xf numFmtId="0" fontId="2" fillId="4" borderId="7" xfId="0" applyFont="1" applyFill="1" applyBorder="1" applyAlignment="1">
      <alignment horizontal="center" vertical="top"/>
    </xf>
    <xf numFmtId="0" fontId="2" fillId="4" borderId="8" xfId="0" applyFont="1" applyFill="1" applyBorder="1" applyAlignment="1">
      <alignment horizontal="center" vertical="top"/>
    </xf>
    <xf numFmtId="0" fontId="2" fillId="4" borderId="9" xfId="0" applyFont="1" applyFill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2" fillId="0" borderId="0" xfId="0" applyFont="1" applyAlignment="1">
      <alignment horizontal="center" vertical="top"/>
    </xf>
    <xf numFmtId="0" fontId="4" fillId="2" borderId="1" xfId="0" applyFont="1" applyFill="1" applyBorder="1" applyAlignment="1">
      <alignment horizontal="center" vertical="top"/>
    </xf>
    <xf numFmtId="0" fontId="2" fillId="0" borderId="3" xfId="0" applyFont="1" applyBorder="1" applyAlignment="1">
      <alignment horizontal="left" vertical="top"/>
    </xf>
    <xf numFmtId="0" fontId="2" fillId="0" borderId="5" xfId="0" applyFont="1" applyBorder="1" applyAlignment="1">
      <alignment horizontal="left" vertical="top"/>
    </xf>
    <xf numFmtId="0" fontId="2" fillId="0" borderId="4" xfId="0" applyFont="1" applyBorder="1" applyAlignment="1">
      <alignment horizontal="left" vertical="top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504825</xdr:colOff>
      <xdr:row>25</xdr:row>
      <xdr:rowOff>190500</xdr:rowOff>
    </xdr:from>
    <xdr:to>
      <xdr:col>8</xdr:col>
      <xdr:colOff>616394</xdr:colOff>
      <xdr:row>30</xdr:row>
      <xdr:rowOff>62000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33D750F-6CFB-4EA7-A1E3-DAE5140FB9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48550" y="6953250"/>
          <a:ext cx="2435669" cy="11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561975</xdr:colOff>
      <xdr:row>47</xdr:row>
      <xdr:rowOff>238125</xdr:rowOff>
    </xdr:from>
    <xdr:to>
      <xdr:col>8</xdr:col>
      <xdr:colOff>673544</xdr:colOff>
      <xdr:row>52</xdr:row>
      <xdr:rowOff>109625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CDA633-790E-4AAC-8ACA-A527518E92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505700" y="13001625"/>
          <a:ext cx="2435669" cy="11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438150</xdr:colOff>
      <xdr:row>96</xdr:row>
      <xdr:rowOff>152400</xdr:rowOff>
    </xdr:from>
    <xdr:to>
      <xdr:col>8</xdr:col>
      <xdr:colOff>549719</xdr:colOff>
      <xdr:row>101</xdr:row>
      <xdr:rowOff>23900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163B894-51A8-4232-9579-7BBFDBDE0F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81875" y="25860375"/>
          <a:ext cx="2435669" cy="1166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B1A88F-D9D2-4823-9F6D-DCB20BF101B3}">
  <dimension ref="A1:M103"/>
  <sheetViews>
    <sheetView tabSelected="1" view="pageBreakPreview" topLeftCell="A34" zoomScaleNormal="95" zoomScaleSheetLayoutView="100" workbookViewId="0">
      <selection activeCell="C32" sqref="C32"/>
    </sheetView>
  </sheetViews>
  <sheetFormatPr defaultColWidth="8.7109375" defaultRowHeight="20.25"/>
  <cols>
    <col min="1" max="1" width="5.5703125" style="4" bestFit="1" customWidth="1"/>
    <col min="2" max="2" width="47.7109375" style="3" bestFit="1" customWidth="1"/>
    <col min="3" max="3" width="32.85546875" style="3" customWidth="1"/>
    <col min="4" max="4" width="18" style="3" customWidth="1"/>
    <col min="5" max="5" width="11" style="3" customWidth="1"/>
    <col min="6" max="6" width="10.140625" style="3" customWidth="1"/>
    <col min="7" max="8" width="6.85546875" style="3" customWidth="1"/>
    <col min="9" max="9" width="18" style="4" customWidth="1"/>
    <col min="10" max="10" width="30.5703125" style="3" customWidth="1"/>
    <col min="11" max="11" width="8.7109375" style="3"/>
    <col min="12" max="12" width="11.140625" style="3" bestFit="1" customWidth="1"/>
    <col min="13" max="13" width="11.5703125" style="3" bestFit="1" customWidth="1"/>
    <col min="14" max="16384" width="8.7109375" style="3"/>
  </cols>
  <sheetData>
    <row r="1" spans="1:12" s="5" customFormat="1">
      <c r="A1" s="34" t="s">
        <v>19</v>
      </c>
      <c r="B1" s="34"/>
      <c r="C1" s="34"/>
      <c r="D1" s="34"/>
      <c r="E1" s="34"/>
      <c r="F1" s="34"/>
      <c r="G1" s="34"/>
      <c r="H1" s="34"/>
      <c r="I1" s="34"/>
      <c r="J1" s="34"/>
    </row>
    <row r="2" spans="1:12" s="5" customFormat="1">
      <c r="A2" s="34" t="s">
        <v>30</v>
      </c>
      <c r="B2" s="34"/>
      <c r="C2" s="34"/>
      <c r="D2" s="34"/>
      <c r="E2" s="34"/>
      <c r="F2" s="34"/>
      <c r="G2" s="34"/>
      <c r="H2" s="34"/>
      <c r="I2" s="34"/>
      <c r="J2" s="34"/>
    </row>
    <row r="3" spans="1:12" s="5" customFormat="1">
      <c r="A3" s="34" t="s">
        <v>25</v>
      </c>
      <c r="B3" s="34"/>
      <c r="C3" s="34"/>
      <c r="D3" s="34"/>
      <c r="E3" s="34"/>
      <c r="F3" s="34"/>
      <c r="G3" s="34"/>
      <c r="H3" s="34"/>
      <c r="I3" s="34"/>
      <c r="J3" s="34"/>
    </row>
    <row r="4" spans="1:12" s="5" customFormat="1">
      <c r="A4" s="17"/>
      <c r="B4" s="17"/>
      <c r="C4" s="17"/>
      <c r="D4" s="17"/>
      <c r="E4" s="17"/>
      <c r="F4" s="17"/>
      <c r="G4" s="17"/>
      <c r="H4" s="17"/>
      <c r="I4" s="17"/>
      <c r="J4" s="17"/>
    </row>
    <row r="5" spans="1:12" s="5" customFormat="1" ht="23.1" customHeight="1">
      <c r="A5" s="35" t="s">
        <v>0</v>
      </c>
      <c r="B5" s="35" t="s">
        <v>16</v>
      </c>
      <c r="C5" s="35" t="s">
        <v>1</v>
      </c>
      <c r="D5" s="35" t="s">
        <v>17</v>
      </c>
      <c r="E5" s="35"/>
      <c r="F5" s="35"/>
      <c r="G5" s="35"/>
      <c r="H5" s="35"/>
      <c r="I5" s="35" t="s">
        <v>7</v>
      </c>
      <c r="J5" s="35" t="s">
        <v>8</v>
      </c>
    </row>
    <row r="6" spans="1:12" s="5" customFormat="1" ht="43.5" customHeight="1">
      <c r="A6" s="35"/>
      <c r="B6" s="35"/>
      <c r="C6" s="35"/>
      <c r="D6" s="12" t="s">
        <v>2</v>
      </c>
      <c r="E6" s="13" t="s">
        <v>3</v>
      </c>
      <c r="F6" s="12" t="s">
        <v>4</v>
      </c>
      <c r="G6" s="12" t="s">
        <v>5</v>
      </c>
      <c r="H6" s="12" t="s">
        <v>6</v>
      </c>
      <c r="I6" s="35"/>
      <c r="J6" s="35"/>
    </row>
    <row r="7" spans="1:12">
      <c r="A7" s="11">
        <v>1</v>
      </c>
      <c r="B7" s="28" t="s">
        <v>22</v>
      </c>
      <c r="C7" s="28"/>
      <c r="D7" s="28"/>
      <c r="E7" s="28"/>
      <c r="F7" s="28"/>
      <c r="G7" s="28"/>
      <c r="H7" s="28"/>
      <c r="I7" s="7"/>
      <c r="J7" s="8"/>
    </row>
    <row r="8" spans="1:12">
      <c r="A8" s="7"/>
      <c r="B8" s="36" t="s">
        <v>20</v>
      </c>
      <c r="C8" s="37"/>
      <c r="D8" s="37"/>
      <c r="E8" s="37"/>
      <c r="F8" s="37"/>
      <c r="G8" s="37"/>
      <c r="H8" s="37"/>
      <c r="I8" s="37"/>
      <c r="J8" s="38"/>
    </row>
    <row r="9" spans="1:12">
      <c r="A9" s="7"/>
      <c r="B9" s="36" t="s">
        <v>21</v>
      </c>
      <c r="C9" s="37"/>
      <c r="D9" s="37"/>
      <c r="E9" s="37"/>
      <c r="F9" s="37"/>
      <c r="G9" s="37"/>
      <c r="H9" s="37"/>
      <c r="I9" s="37"/>
      <c r="J9" s="38"/>
    </row>
    <row r="10" spans="1:12" s="5" customFormat="1">
      <c r="A10" s="19">
        <v>1.1000000000000001</v>
      </c>
      <c r="B10" s="29" t="s">
        <v>13</v>
      </c>
      <c r="C10" s="29"/>
      <c r="D10" s="20">
        <f>SUM(D11:D16)</f>
        <v>180000</v>
      </c>
      <c r="E10" s="21"/>
      <c r="F10" s="21"/>
      <c r="G10" s="21"/>
      <c r="H10" s="21"/>
      <c r="I10" s="19"/>
      <c r="J10" s="21"/>
    </row>
    <row r="11" spans="1:12">
      <c r="A11" s="7"/>
      <c r="B11" s="1" t="s">
        <v>36</v>
      </c>
      <c r="C11" s="7" t="s">
        <v>10</v>
      </c>
      <c r="D11" s="9">
        <f>3000*12</f>
        <v>36000</v>
      </c>
      <c r="E11" s="15" t="s">
        <v>26</v>
      </c>
      <c r="F11" s="15" t="s">
        <v>26</v>
      </c>
      <c r="G11" s="15" t="s">
        <v>26</v>
      </c>
      <c r="H11" s="15" t="s">
        <v>26</v>
      </c>
      <c r="I11" s="7" t="s">
        <v>23</v>
      </c>
      <c r="J11" s="8" t="s">
        <v>12</v>
      </c>
    </row>
    <row r="12" spans="1:12">
      <c r="A12" s="7"/>
      <c r="B12" s="1" t="s">
        <v>37</v>
      </c>
      <c r="C12" s="7" t="s">
        <v>10</v>
      </c>
      <c r="D12" s="9">
        <v>59300</v>
      </c>
      <c r="E12" s="15" t="s">
        <v>26</v>
      </c>
      <c r="F12" s="15" t="s">
        <v>26</v>
      </c>
      <c r="G12" s="15" t="s">
        <v>26</v>
      </c>
      <c r="H12" s="15" t="s">
        <v>26</v>
      </c>
      <c r="I12" s="7" t="s">
        <v>34</v>
      </c>
      <c r="J12" s="8" t="s">
        <v>12</v>
      </c>
    </row>
    <row r="13" spans="1:12">
      <c r="A13" s="7"/>
      <c r="B13" s="1" t="s">
        <v>38</v>
      </c>
      <c r="C13" s="7" t="s">
        <v>10</v>
      </c>
      <c r="D13" s="9">
        <f>44500+40200</f>
        <v>84700</v>
      </c>
      <c r="E13" s="15" t="s">
        <v>26</v>
      </c>
      <c r="F13" s="15" t="s">
        <v>26</v>
      </c>
      <c r="G13" s="15" t="s">
        <v>26</v>
      </c>
      <c r="H13" s="15" t="s">
        <v>26</v>
      </c>
      <c r="I13" s="7" t="s">
        <v>49</v>
      </c>
      <c r="J13" s="8" t="s">
        <v>12</v>
      </c>
      <c r="L13" s="27"/>
    </row>
    <row r="14" spans="1:12">
      <c r="A14" s="7"/>
      <c r="B14" s="1"/>
      <c r="C14" s="7"/>
      <c r="D14" s="9"/>
      <c r="E14" s="15"/>
      <c r="F14" s="15"/>
      <c r="G14" s="15"/>
      <c r="H14" s="15"/>
      <c r="I14" s="7"/>
      <c r="J14" s="8"/>
    </row>
    <row r="15" spans="1:12">
      <c r="A15" s="7"/>
      <c r="B15" s="2"/>
      <c r="C15" s="7"/>
      <c r="D15" s="9"/>
      <c r="E15" s="15"/>
      <c r="F15" s="15"/>
      <c r="G15" s="15"/>
      <c r="H15" s="15"/>
      <c r="I15" s="7"/>
      <c r="J15" s="8"/>
    </row>
    <row r="16" spans="1:12">
      <c r="A16" s="7"/>
      <c r="B16" s="1"/>
      <c r="C16" s="7"/>
      <c r="D16" s="9"/>
      <c r="E16" s="15"/>
      <c r="F16" s="15"/>
      <c r="G16" s="15"/>
      <c r="H16" s="15"/>
      <c r="I16" s="7"/>
      <c r="J16" s="8"/>
    </row>
    <row r="17" spans="1:10" s="5" customFormat="1">
      <c r="A17" s="19">
        <v>1.2</v>
      </c>
      <c r="B17" s="21" t="s">
        <v>9</v>
      </c>
      <c r="C17" s="22"/>
      <c r="D17" s="20">
        <f>SUM(D18:D21)</f>
        <v>68600</v>
      </c>
      <c r="E17" s="23"/>
      <c r="F17" s="23"/>
      <c r="G17" s="23"/>
      <c r="H17" s="23"/>
      <c r="I17" s="22"/>
      <c r="J17" s="24"/>
    </row>
    <row r="18" spans="1:10">
      <c r="A18" s="7"/>
      <c r="B18" s="1" t="s">
        <v>39</v>
      </c>
      <c r="C18" s="7" t="s">
        <v>10</v>
      </c>
      <c r="D18" s="9">
        <f>2247*12</f>
        <v>26964</v>
      </c>
      <c r="E18" s="15" t="s">
        <v>26</v>
      </c>
      <c r="F18" s="15" t="s">
        <v>26</v>
      </c>
      <c r="G18" s="15" t="s">
        <v>26</v>
      </c>
      <c r="H18" s="15" t="s">
        <v>26</v>
      </c>
      <c r="I18" s="7" t="s">
        <v>23</v>
      </c>
      <c r="J18" s="8" t="s">
        <v>12</v>
      </c>
    </row>
    <row r="19" spans="1:10">
      <c r="A19" s="7"/>
      <c r="B19" s="1" t="s">
        <v>40</v>
      </c>
      <c r="C19" s="7" t="s">
        <v>10</v>
      </c>
      <c r="D19" s="9">
        <v>7222.5</v>
      </c>
      <c r="E19" s="15" t="s">
        <v>26</v>
      </c>
      <c r="F19" s="15" t="s">
        <v>26</v>
      </c>
      <c r="G19" s="15" t="s">
        <v>26</v>
      </c>
      <c r="H19" s="15" t="s">
        <v>26</v>
      </c>
      <c r="I19" s="7" t="s">
        <v>31</v>
      </c>
      <c r="J19" s="8" t="s">
        <v>12</v>
      </c>
    </row>
    <row r="20" spans="1:10">
      <c r="A20" s="7"/>
      <c r="B20" s="1" t="s">
        <v>41</v>
      </c>
      <c r="C20" s="7" t="s">
        <v>10</v>
      </c>
      <c r="D20" s="9">
        <f>718.87+834.55+456.41+703.42+800+800+800+800+700+700+700+800</f>
        <v>8813.25</v>
      </c>
      <c r="E20" s="15" t="s">
        <v>26</v>
      </c>
      <c r="F20" s="15" t="s">
        <v>26</v>
      </c>
      <c r="G20" s="15" t="s">
        <v>26</v>
      </c>
      <c r="H20" s="15" t="s">
        <v>26</v>
      </c>
      <c r="I20" s="7" t="s">
        <v>23</v>
      </c>
      <c r="J20" s="8" t="s">
        <v>12</v>
      </c>
    </row>
    <row r="21" spans="1:10">
      <c r="A21" s="7"/>
      <c r="B21" s="1" t="s">
        <v>42</v>
      </c>
      <c r="C21" s="7" t="s">
        <v>10</v>
      </c>
      <c r="D21" s="9">
        <f>9934.11+7967.22+7698.92</f>
        <v>25600.25</v>
      </c>
      <c r="E21" s="15" t="s">
        <v>26</v>
      </c>
      <c r="F21" s="15" t="s">
        <v>26</v>
      </c>
      <c r="G21" s="15" t="s">
        <v>26</v>
      </c>
      <c r="H21" s="15" t="s">
        <v>26</v>
      </c>
      <c r="I21" s="7" t="s">
        <v>18</v>
      </c>
      <c r="J21" s="8" t="s">
        <v>12</v>
      </c>
    </row>
    <row r="22" spans="1:10">
      <c r="A22" s="7"/>
      <c r="B22" s="1"/>
      <c r="C22" s="7"/>
      <c r="D22" s="9"/>
      <c r="E22" s="15"/>
      <c r="F22" s="15"/>
      <c r="G22" s="15"/>
      <c r="H22" s="15"/>
      <c r="I22" s="7"/>
      <c r="J22" s="8"/>
    </row>
    <row r="23" spans="1:10">
      <c r="A23" s="7"/>
      <c r="B23" s="2"/>
      <c r="C23" s="7"/>
      <c r="D23" s="9"/>
      <c r="E23" s="15"/>
      <c r="F23" s="15"/>
      <c r="G23" s="15"/>
      <c r="H23" s="15"/>
      <c r="I23" s="7"/>
      <c r="J23" s="8"/>
    </row>
    <row r="24" spans="1:10">
      <c r="A24" s="7"/>
      <c r="B24" s="1"/>
      <c r="C24" s="7"/>
      <c r="D24" s="9"/>
      <c r="E24" s="15"/>
      <c r="F24" s="15"/>
      <c r="G24" s="15"/>
      <c r="H24" s="15"/>
      <c r="I24" s="7"/>
      <c r="J24" s="8"/>
    </row>
    <row r="25" spans="1:10" ht="21" thickBot="1">
      <c r="A25" s="30" t="s">
        <v>32</v>
      </c>
      <c r="B25" s="31"/>
      <c r="C25" s="32"/>
      <c r="D25" s="25">
        <f>+D10+D17</f>
        <v>248600</v>
      </c>
      <c r="E25" s="26" t="s">
        <v>26</v>
      </c>
      <c r="F25" s="26" t="s">
        <v>26</v>
      </c>
      <c r="G25" s="26" t="s">
        <v>26</v>
      </c>
      <c r="H25" s="26" t="s">
        <v>26</v>
      </c>
      <c r="I25" s="26" t="s">
        <v>26</v>
      </c>
      <c r="J25" s="26" t="s">
        <v>26</v>
      </c>
    </row>
    <row r="26" spans="1:10" ht="21" thickTop="1"/>
    <row r="27" spans="1:10">
      <c r="E27" s="33" t="s">
        <v>24</v>
      </c>
      <c r="F27" s="33"/>
      <c r="G27" s="33"/>
      <c r="H27" s="33"/>
      <c r="J27" s="4" t="s">
        <v>35</v>
      </c>
    </row>
    <row r="28" spans="1:10">
      <c r="E28" s="4"/>
      <c r="F28" s="4"/>
      <c r="G28" s="4"/>
      <c r="H28" s="4"/>
    </row>
    <row r="29" spans="1:10">
      <c r="D29" s="27"/>
      <c r="E29" s="18"/>
      <c r="F29" s="18"/>
    </row>
    <row r="30" spans="1:10">
      <c r="D30" s="14"/>
      <c r="E30" s="14" t="s">
        <v>27</v>
      </c>
      <c r="F30" s="18"/>
    </row>
    <row r="31" spans="1:10">
      <c r="E31" s="33" t="s">
        <v>28</v>
      </c>
      <c r="F31" s="33"/>
      <c r="G31" s="33"/>
      <c r="H31" s="33"/>
    </row>
    <row r="32" spans="1:10">
      <c r="E32" s="33" t="s">
        <v>29</v>
      </c>
      <c r="F32" s="33"/>
      <c r="G32" s="33"/>
      <c r="H32" s="33"/>
    </row>
    <row r="34" spans="1:10">
      <c r="E34" s="4"/>
      <c r="F34" s="4"/>
      <c r="G34" s="4"/>
      <c r="H34" s="4"/>
    </row>
    <row r="35" spans="1:10">
      <c r="E35" s="4"/>
      <c r="F35" s="4"/>
      <c r="G35" s="4"/>
      <c r="H35" s="4"/>
    </row>
    <row r="36" spans="1:10">
      <c r="E36" s="4"/>
      <c r="F36" s="4"/>
      <c r="G36" s="4"/>
      <c r="H36" s="4"/>
    </row>
    <row r="37" spans="1:10">
      <c r="E37" s="4"/>
      <c r="F37" s="4"/>
      <c r="G37" s="4"/>
      <c r="H37" s="4"/>
    </row>
    <row r="38" spans="1:10" s="5" customFormat="1">
      <c r="A38" s="34" t="s">
        <v>19</v>
      </c>
      <c r="B38" s="34"/>
      <c r="C38" s="34"/>
      <c r="D38" s="34"/>
      <c r="E38" s="34"/>
      <c r="F38" s="34"/>
      <c r="G38" s="34"/>
      <c r="H38" s="34"/>
      <c r="I38" s="34"/>
      <c r="J38" s="34"/>
    </row>
    <row r="39" spans="1:10" s="5" customFormat="1">
      <c r="A39" s="34" t="s">
        <v>30</v>
      </c>
      <c r="B39" s="34"/>
      <c r="C39" s="34"/>
      <c r="D39" s="34"/>
      <c r="E39" s="34"/>
      <c r="F39" s="34"/>
      <c r="G39" s="34"/>
      <c r="H39" s="34"/>
      <c r="I39" s="34"/>
      <c r="J39" s="34"/>
    </row>
    <row r="40" spans="1:10" s="5" customFormat="1">
      <c r="A40" s="34" t="s">
        <v>25</v>
      </c>
      <c r="B40" s="34"/>
      <c r="C40" s="34"/>
      <c r="D40" s="34"/>
      <c r="E40" s="34"/>
      <c r="F40" s="34"/>
      <c r="G40" s="34"/>
      <c r="H40" s="34"/>
      <c r="I40" s="34"/>
      <c r="J40" s="34"/>
    </row>
    <row r="41" spans="1:10" s="5" customFormat="1">
      <c r="A41" s="17"/>
      <c r="B41" s="17"/>
      <c r="C41" s="17"/>
      <c r="D41" s="17"/>
      <c r="E41" s="17"/>
      <c r="F41" s="17"/>
      <c r="G41" s="17"/>
      <c r="H41" s="17"/>
      <c r="I41" s="17"/>
      <c r="J41" s="17"/>
    </row>
    <row r="42" spans="1:10" s="5" customFormat="1" ht="23.1" customHeight="1">
      <c r="A42" s="35" t="s">
        <v>0</v>
      </c>
      <c r="B42" s="35" t="s">
        <v>16</v>
      </c>
      <c r="C42" s="35" t="s">
        <v>1</v>
      </c>
      <c r="D42" s="35" t="s">
        <v>17</v>
      </c>
      <c r="E42" s="35"/>
      <c r="F42" s="35"/>
      <c r="G42" s="35"/>
      <c r="H42" s="35"/>
      <c r="I42" s="35" t="s">
        <v>7</v>
      </c>
      <c r="J42" s="35" t="s">
        <v>8</v>
      </c>
    </row>
    <row r="43" spans="1:10" s="5" customFormat="1" ht="43.5" customHeight="1">
      <c r="A43" s="35"/>
      <c r="B43" s="35"/>
      <c r="C43" s="35"/>
      <c r="D43" s="12" t="s">
        <v>2</v>
      </c>
      <c r="E43" s="13" t="s">
        <v>3</v>
      </c>
      <c r="F43" s="12" t="s">
        <v>4</v>
      </c>
      <c r="G43" s="12" t="s">
        <v>5</v>
      </c>
      <c r="H43" s="12" t="s">
        <v>6</v>
      </c>
      <c r="I43" s="35"/>
      <c r="J43" s="35"/>
    </row>
    <row r="44" spans="1:10">
      <c r="A44" s="11">
        <v>2</v>
      </c>
      <c r="B44" s="28" t="s">
        <v>22</v>
      </c>
      <c r="C44" s="28"/>
      <c r="D44" s="28"/>
      <c r="E44" s="28"/>
      <c r="F44" s="28"/>
      <c r="G44" s="28"/>
      <c r="H44" s="28"/>
      <c r="I44" s="7"/>
      <c r="J44" s="8"/>
    </row>
    <row r="45" spans="1:10" s="5" customFormat="1">
      <c r="A45" s="11"/>
      <c r="B45" s="28" t="s">
        <v>11</v>
      </c>
      <c r="C45" s="28"/>
      <c r="D45" s="10"/>
      <c r="E45" s="6"/>
      <c r="F45" s="6"/>
      <c r="G45" s="6"/>
      <c r="H45" s="6"/>
      <c r="I45" s="11"/>
      <c r="J45" s="6"/>
    </row>
    <row r="46" spans="1:10" s="5" customFormat="1">
      <c r="A46" s="7">
        <v>2.1</v>
      </c>
      <c r="B46" s="8" t="s">
        <v>14</v>
      </c>
      <c r="C46" s="7" t="s">
        <v>10</v>
      </c>
      <c r="D46" s="10">
        <v>24000</v>
      </c>
      <c r="E46" s="16" t="s">
        <v>26</v>
      </c>
      <c r="F46" s="16" t="s">
        <v>26</v>
      </c>
      <c r="G46" s="16" t="s">
        <v>26</v>
      </c>
      <c r="H46" s="16" t="s">
        <v>26</v>
      </c>
      <c r="I46" s="7" t="s">
        <v>23</v>
      </c>
      <c r="J46" s="8" t="s">
        <v>12</v>
      </c>
    </row>
    <row r="47" spans="1:10" ht="21" thickBot="1">
      <c r="A47" s="30" t="s">
        <v>32</v>
      </c>
      <c r="B47" s="31"/>
      <c r="C47" s="32"/>
      <c r="D47" s="25">
        <f>SUM(D46:D46)</f>
        <v>24000</v>
      </c>
      <c r="E47" s="26" t="s">
        <v>26</v>
      </c>
      <c r="F47" s="26" t="s">
        <v>26</v>
      </c>
      <c r="G47" s="26" t="s">
        <v>26</v>
      </c>
      <c r="H47" s="26" t="s">
        <v>26</v>
      </c>
      <c r="I47" s="26" t="s">
        <v>26</v>
      </c>
      <c r="J47" s="26" t="s">
        <v>26</v>
      </c>
    </row>
    <row r="48" spans="1:10" ht="21" thickTop="1"/>
    <row r="49" spans="4:10">
      <c r="E49" s="33" t="s">
        <v>24</v>
      </c>
      <c r="F49" s="33"/>
      <c r="G49" s="33"/>
      <c r="H49" s="33"/>
      <c r="J49" s="4" t="s">
        <v>35</v>
      </c>
    </row>
    <row r="50" spans="4:10">
      <c r="E50" s="4"/>
      <c r="F50" s="4"/>
      <c r="G50" s="4"/>
      <c r="H50" s="4"/>
    </row>
    <row r="51" spans="4:10">
      <c r="E51" s="18"/>
      <c r="F51" s="18"/>
    </row>
    <row r="52" spans="4:10">
      <c r="D52" s="14"/>
      <c r="E52" s="14" t="s">
        <v>27</v>
      </c>
      <c r="F52" s="18"/>
    </row>
    <row r="53" spans="4:10">
      <c r="E53" s="33" t="s">
        <v>28</v>
      </c>
      <c r="F53" s="33"/>
      <c r="G53" s="33"/>
      <c r="H53" s="33"/>
    </row>
    <row r="54" spans="4:10">
      <c r="E54" s="33" t="s">
        <v>29</v>
      </c>
      <c r="F54" s="33"/>
      <c r="G54" s="33"/>
      <c r="H54" s="33"/>
    </row>
    <row r="75" spans="1:10" s="5" customFormat="1">
      <c r="A75" s="34" t="s">
        <v>19</v>
      </c>
      <c r="B75" s="34"/>
      <c r="C75" s="34"/>
      <c r="D75" s="34"/>
      <c r="E75" s="34"/>
      <c r="F75" s="34"/>
      <c r="G75" s="34"/>
      <c r="H75" s="34"/>
      <c r="I75" s="34"/>
      <c r="J75" s="34"/>
    </row>
    <row r="76" spans="1:10" s="5" customFormat="1">
      <c r="A76" s="34" t="s">
        <v>30</v>
      </c>
      <c r="B76" s="34"/>
      <c r="C76" s="34"/>
      <c r="D76" s="34"/>
      <c r="E76" s="34"/>
      <c r="F76" s="34"/>
      <c r="G76" s="34"/>
      <c r="H76" s="34"/>
      <c r="I76" s="34"/>
      <c r="J76" s="34"/>
    </row>
    <row r="77" spans="1:10" s="5" customFormat="1">
      <c r="A77" s="34" t="s">
        <v>25</v>
      </c>
      <c r="B77" s="34"/>
      <c r="C77" s="34"/>
      <c r="D77" s="34"/>
      <c r="E77" s="34"/>
      <c r="F77" s="34"/>
      <c r="G77" s="34"/>
      <c r="H77" s="34"/>
      <c r="I77" s="34"/>
      <c r="J77" s="34"/>
    </row>
    <row r="78" spans="1:10" s="5" customFormat="1">
      <c r="A78" s="17"/>
      <c r="B78" s="17"/>
      <c r="C78" s="17"/>
      <c r="D78" s="17"/>
      <c r="E78" s="17"/>
      <c r="F78" s="17"/>
      <c r="G78" s="17"/>
      <c r="H78" s="17"/>
      <c r="I78" s="17"/>
      <c r="J78" s="17"/>
    </row>
    <row r="79" spans="1:10" s="5" customFormat="1" ht="23.1" customHeight="1">
      <c r="A79" s="35" t="s">
        <v>0</v>
      </c>
      <c r="B79" s="35" t="s">
        <v>16</v>
      </c>
      <c r="C79" s="35" t="s">
        <v>1</v>
      </c>
      <c r="D79" s="35" t="s">
        <v>17</v>
      </c>
      <c r="E79" s="35"/>
      <c r="F79" s="35"/>
      <c r="G79" s="35"/>
      <c r="H79" s="35"/>
      <c r="I79" s="35" t="s">
        <v>7</v>
      </c>
      <c r="J79" s="35" t="s">
        <v>8</v>
      </c>
    </row>
    <row r="80" spans="1:10" s="5" customFormat="1" ht="43.5" customHeight="1">
      <c r="A80" s="35"/>
      <c r="B80" s="35"/>
      <c r="C80" s="35"/>
      <c r="D80" s="12" t="s">
        <v>2</v>
      </c>
      <c r="E80" s="13" t="s">
        <v>3</v>
      </c>
      <c r="F80" s="12" t="s">
        <v>4</v>
      </c>
      <c r="G80" s="12" t="s">
        <v>5</v>
      </c>
      <c r="H80" s="12" t="s">
        <v>6</v>
      </c>
      <c r="I80" s="35"/>
      <c r="J80" s="35"/>
    </row>
    <row r="81" spans="1:13">
      <c r="A81" s="11">
        <v>3</v>
      </c>
      <c r="B81" s="28" t="s">
        <v>15</v>
      </c>
      <c r="C81" s="28"/>
      <c r="D81" s="28"/>
      <c r="E81" s="28"/>
      <c r="F81" s="28"/>
      <c r="G81" s="28"/>
      <c r="H81" s="28"/>
      <c r="I81" s="7"/>
      <c r="J81" s="8"/>
    </row>
    <row r="82" spans="1:13" s="5" customFormat="1">
      <c r="A82" s="19">
        <v>3.1</v>
      </c>
      <c r="B82" s="29" t="s">
        <v>13</v>
      </c>
      <c r="C82" s="29"/>
      <c r="D82" s="20">
        <f>SUM(D83:D90)</f>
        <v>901493.79999999993</v>
      </c>
      <c r="E82" s="21"/>
      <c r="F82" s="21"/>
      <c r="G82" s="21"/>
      <c r="H82" s="21"/>
      <c r="I82" s="19"/>
      <c r="J82" s="21"/>
    </row>
    <row r="83" spans="1:13">
      <c r="A83" s="7"/>
      <c r="B83" s="1" t="s">
        <v>43</v>
      </c>
      <c r="C83" s="7" t="s">
        <v>10</v>
      </c>
      <c r="D83" s="9">
        <f>13400*12</f>
        <v>160800</v>
      </c>
      <c r="E83" s="15" t="s">
        <v>26</v>
      </c>
      <c r="F83" s="15" t="s">
        <v>26</v>
      </c>
      <c r="G83" s="15" t="s">
        <v>26</v>
      </c>
      <c r="H83" s="15" t="s">
        <v>26</v>
      </c>
      <c r="I83" s="7" t="s">
        <v>23</v>
      </c>
      <c r="J83" s="8" t="s">
        <v>12</v>
      </c>
    </row>
    <row r="84" spans="1:13">
      <c r="A84" s="7"/>
      <c r="B84" s="1" t="s">
        <v>48</v>
      </c>
      <c r="C84" s="7" t="s">
        <v>10</v>
      </c>
      <c r="D84" s="9">
        <f>13400*12</f>
        <v>160800</v>
      </c>
      <c r="E84" s="15" t="s">
        <v>26</v>
      </c>
      <c r="F84" s="15" t="s">
        <v>26</v>
      </c>
      <c r="G84" s="15" t="s">
        <v>26</v>
      </c>
      <c r="H84" s="15" t="s">
        <v>26</v>
      </c>
      <c r="I84" s="7" t="s">
        <v>23</v>
      </c>
      <c r="J84" s="8" t="s">
        <v>12</v>
      </c>
    </row>
    <row r="85" spans="1:13">
      <c r="A85" s="7"/>
      <c r="B85" s="1" t="s">
        <v>44</v>
      </c>
      <c r="C85" s="7" t="s">
        <v>10</v>
      </c>
      <c r="D85" s="9">
        <f>44246.34+63825+23325+14400+8100</f>
        <v>153896.34</v>
      </c>
      <c r="E85" s="15" t="s">
        <v>26</v>
      </c>
      <c r="F85" s="15" t="s">
        <v>26</v>
      </c>
      <c r="G85" s="15" t="s">
        <v>26</v>
      </c>
      <c r="H85" s="15" t="s">
        <v>26</v>
      </c>
      <c r="I85" s="7" t="s">
        <v>18</v>
      </c>
      <c r="J85" s="8" t="s">
        <v>12</v>
      </c>
      <c r="M85" s="3">
        <v>901493.8</v>
      </c>
    </row>
    <row r="86" spans="1:13">
      <c r="A86" s="7"/>
      <c r="B86" s="1" t="s">
        <v>45</v>
      </c>
      <c r="C86" s="7" t="s">
        <v>10</v>
      </c>
      <c r="D86" s="9">
        <f>45500+46500+48000+46000</f>
        <v>186000</v>
      </c>
      <c r="E86" s="15" t="s">
        <v>26</v>
      </c>
      <c r="F86" s="15" t="s">
        <v>26</v>
      </c>
      <c r="G86" s="15" t="s">
        <v>26</v>
      </c>
      <c r="H86" s="15" t="s">
        <v>26</v>
      </c>
      <c r="I86" s="7" t="s">
        <v>51</v>
      </c>
      <c r="J86" s="8" t="s">
        <v>12</v>
      </c>
      <c r="M86" s="27">
        <f>+M85-D82</f>
        <v>0</v>
      </c>
    </row>
    <row r="87" spans="1:13">
      <c r="A87" s="7"/>
      <c r="B87" s="1" t="s">
        <v>46</v>
      </c>
      <c r="C87" s="7" t="s">
        <v>10</v>
      </c>
      <c r="D87" s="9">
        <v>239997.46</v>
      </c>
      <c r="E87" s="15" t="s">
        <v>26</v>
      </c>
      <c r="F87" s="15" t="s">
        <v>26</v>
      </c>
      <c r="G87" s="15" t="s">
        <v>26</v>
      </c>
      <c r="H87" s="15" t="s">
        <v>26</v>
      </c>
      <c r="I87" s="7" t="s">
        <v>33</v>
      </c>
      <c r="J87" s="8" t="s">
        <v>12</v>
      </c>
    </row>
    <row r="88" spans="1:13">
      <c r="A88" s="7"/>
      <c r="B88" s="1"/>
      <c r="C88" s="7"/>
      <c r="D88" s="9"/>
      <c r="E88" s="15"/>
      <c r="F88" s="15"/>
      <c r="G88" s="15"/>
      <c r="H88" s="15"/>
      <c r="I88" s="7"/>
      <c r="J88" s="8"/>
    </row>
    <row r="89" spans="1:13">
      <c r="A89" s="7"/>
      <c r="B89" s="1"/>
      <c r="C89" s="7"/>
      <c r="D89" s="9"/>
      <c r="E89" s="15"/>
      <c r="F89" s="15"/>
      <c r="G89" s="15"/>
      <c r="H89" s="15"/>
      <c r="I89" s="7"/>
      <c r="J89" s="8"/>
    </row>
    <row r="90" spans="1:13">
      <c r="A90" s="7"/>
      <c r="B90" s="1"/>
      <c r="C90" s="7"/>
      <c r="D90" s="9"/>
      <c r="E90" s="15"/>
      <c r="F90" s="15"/>
      <c r="G90" s="15"/>
      <c r="H90" s="15"/>
      <c r="I90" s="7"/>
      <c r="J90" s="8"/>
    </row>
    <row r="91" spans="1:13" s="5" customFormat="1">
      <c r="A91" s="19">
        <v>3.2</v>
      </c>
      <c r="B91" s="21" t="s">
        <v>9</v>
      </c>
      <c r="C91" s="22"/>
      <c r="D91" s="20">
        <f>SUM(D92:D95)</f>
        <v>353008.62</v>
      </c>
      <c r="E91" s="23"/>
      <c r="F91" s="23"/>
      <c r="G91" s="23"/>
      <c r="H91" s="23"/>
      <c r="I91" s="22"/>
      <c r="J91" s="24"/>
    </row>
    <row r="92" spans="1:13">
      <c r="A92" s="7"/>
      <c r="B92" s="1" t="s">
        <v>47</v>
      </c>
      <c r="C92" s="7" t="s">
        <v>10</v>
      </c>
      <c r="D92" s="9">
        <f>229547.98+45851.4+24107.1</f>
        <v>299506.48</v>
      </c>
      <c r="E92" s="15" t="s">
        <v>26</v>
      </c>
      <c r="F92" s="15" t="s">
        <v>26</v>
      </c>
      <c r="G92" s="15" t="s">
        <v>26</v>
      </c>
      <c r="H92" s="15" t="s">
        <v>26</v>
      </c>
      <c r="I92" s="7" t="s">
        <v>51</v>
      </c>
      <c r="J92" s="8" t="s">
        <v>12</v>
      </c>
    </row>
    <row r="93" spans="1:13">
      <c r="A93" s="7"/>
      <c r="B93" s="1" t="s">
        <v>50</v>
      </c>
      <c r="C93" s="7" t="s">
        <v>10</v>
      </c>
      <c r="D93" s="9">
        <v>53502.14</v>
      </c>
      <c r="E93" s="15" t="s">
        <v>26</v>
      </c>
      <c r="F93" s="15" t="s">
        <v>26</v>
      </c>
      <c r="G93" s="15" t="s">
        <v>26</v>
      </c>
      <c r="H93" s="15" t="s">
        <v>26</v>
      </c>
      <c r="I93" s="7" t="s">
        <v>52</v>
      </c>
      <c r="J93" s="8" t="s">
        <v>12</v>
      </c>
    </row>
    <row r="94" spans="1:13">
      <c r="A94" s="7"/>
      <c r="B94" s="1"/>
      <c r="C94" s="7"/>
      <c r="D94" s="9"/>
      <c r="E94" s="15"/>
      <c r="F94" s="15"/>
      <c r="G94" s="15"/>
      <c r="H94" s="15"/>
      <c r="I94" s="7"/>
      <c r="J94" s="8"/>
    </row>
    <row r="95" spans="1:13">
      <c r="A95" s="7"/>
      <c r="B95" s="1"/>
      <c r="C95" s="7"/>
      <c r="D95" s="9"/>
      <c r="E95" s="15"/>
      <c r="F95" s="15"/>
      <c r="G95" s="15"/>
      <c r="H95" s="15"/>
      <c r="I95" s="7"/>
      <c r="J95" s="8"/>
    </row>
    <row r="96" spans="1:13" ht="21" thickBot="1">
      <c r="A96" s="30" t="s">
        <v>32</v>
      </c>
      <c r="B96" s="31"/>
      <c r="C96" s="32"/>
      <c r="D96" s="25">
        <f>+D82+D91</f>
        <v>1254502.42</v>
      </c>
      <c r="E96" s="26" t="s">
        <v>26</v>
      </c>
      <c r="F96" s="26" t="s">
        <v>26</v>
      </c>
      <c r="G96" s="26" t="s">
        <v>26</v>
      </c>
      <c r="H96" s="26" t="s">
        <v>26</v>
      </c>
      <c r="I96" s="26" t="s">
        <v>26</v>
      </c>
      <c r="J96" s="26" t="s">
        <v>26</v>
      </c>
    </row>
    <row r="97" spans="4:10" ht="21" thickTop="1"/>
    <row r="98" spans="4:10">
      <c r="E98" s="33" t="s">
        <v>24</v>
      </c>
      <c r="F98" s="33"/>
      <c r="G98" s="33"/>
      <c r="H98" s="33"/>
      <c r="J98" s="4" t="s">
        <v>35</v>
      </c>
    </row>
    <row r="99" spans="4:10">
      <c r="D99" s="27"/>
      <c r="E99" s="4"/>
      <c r="F99" s="4"/>
      <c r="G99" s="4"/>
      <c r="H99" s="4"/>
    </row>
    <row r="100" spans="4:10">
      <c r="E100" s="18"/>
      <c r="F100" s="18"/>
    </row>
    <row r="101" spans="4:10">
      <c r="D101" s="14"/>
      <c r="E101" s="14" t="s">
        <v>27</v>
      </c>
      <c r="F101" s="18"/>
    </row>
    <row r="102" spans="4:10">
      <c r="E102" s="33" t="s">
        <v>28</v>
      </c>
      <c r="F102" s="33"/>
      <c r="G102" s="33"/>
      <c r="H102" s="33"/>
    </row>
    <row r="103" spans="4:10">
      <c r="E103" s="33" t="s">
        <v>29</v>
      </c>
      <c r="F103" s="33"/>
      <c r="G103" s="33"/>
      <c r="H103" s="33"/>
    </row>
  </sheetData>
  <mergeCells count="47">
    <mergeCell ref="B7:H7"/>
    <mergeCell ref="B10:C10"/>
    <mergeCell ref="A25:C25"/>
    <mergeCell ref="A1:J1"/>
    <mergeCell ref="A2:J2"/>
    <mergeCell ref="A3:J3"/>
    <mergeCell ref="A5:A6"/>
    <mergeCell ref="B5:B6"/>
    <mergeCell ref="C5:C6"/>
    <mergeCell ref="D5:H5"/>
    <mergeCell ref="I5:I6"/>
    <mergeCell ref="J5:J6"/>
    <mergeCell ref="B8:J8"/>
    <mergeCell ref="B9:J9"/>
    <mergeCell ref="E27:H27"/>
    <mergeCell ref="E31:H31"/>
    <mergeCell ref="E32:H32"/>
    <mergeCell ref="A38:J38"/>
    <mergeCell ref="A39:J39"/>
    <mergeCell ref="A40:J40"/>
    <mergeCell ref="A42:A43"/>
    <mergeCell ref="B42:B43"/>
    <mergeCell ref="C42:C43"/>
    <mergeCell ref="D42:H42"/>
    <mergeCell ref="I42:I43"/>
    <mergeCell ref="J42:J43"/>
    <mergeCell ref="E53:H53"/>
    <mergeCell ref="E54:H54"/>
    <mergeCell ref="B44:H44"/>
    <mergeCell ref="B45:C45"/>
    <mergeCell ref="A47:C47"/>
    <mergeCell ref="E49:H49"/>
    <mergeCell ref="A75:J75"/>
    <mergeCell ref="A76:J76"/>
    <mergeCell ref="A77:J77"/>
    <mergeCell ref="A79:A80"/>
    <mergeCell ref="B79:B80"/>
    <mergeCell ref="C79:C80"/>
    <mergeCell ref="D79:H79"/>
    <mergeCell ref="I79:I80"/>
    <mergeCell ref="J79:J80"/>
    <mergeCell ref="B81:H81"/>
    <mergeCell ref="B82:C82"/>
    <mergeCell ref="A96:C96"/>
    <mergeCell ref="E103:H103"/>
    <mergeCell ref="E102:H102"/>
    <mergeCell ref="E98:H98"/>
  </mergeCells>
  <phoneticPr fontId="1" type="noConversion"/>
  <printOptions horizontalCentered="1"/>
  <pageMargins left="0.23622047244094491" right="0.23622047244094491" top="0.59055118110236227" bottom="0.35433070866141736" header="0.31496062992125984" footer="0.31496062992125984"/>
  <pageSetup scale="71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รวมแผนการใช้จ่าย 3 หน้า</vt:lpstr>
      <vt:lpstr>'รวมแผนการใช้จ่าย 3 หน้า'!Print_Area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นิชญาภัสร์ เจริญเสถียรบดี</cp:lastModifiedBy>
  <cp:lastPrinted>2025-04-08T14:47:53Z</cp:lastPrinted>
  <dcterms:created xsi:type="dcterms:W3CDTF">2024-01-10T07:59:11Z</dcterms:created>
  <dcterms:modified xsi:type="dcterms:W3CDTF">2025-04-08T14:51:25Z</dcterms:modified>
</cp:coreProperties>
</file>